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1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color rgb="001F3864"/>
      <sz val="9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color rgb="00777777"/>
      <sz val="13"/>
    </font>
    <font>
      <name val="Arial"/>
      <b val="1"/>
      <color rgb="00000000"/>
      <sz val="10"/>
    </font>
    <font>
      <name val="Arial"/>
      <color rgb="000000FF"/>
      <sz val="10"/>
    </font>
    <font>
      <name val="Arial"/>
      <b val="1"/>
      <color rgb="00000000"/>
      <sz val="9"/>
    </font>
    <font>
      <name val="Arial"/>
      <i val="1"/>
      <color rgb="00444444"/>
      <sz val="9"/>
    </font>
    <font>
      <name val="Arial"/>
      <i val="1"/>
      <color rgb="00555555"/>
      <sz val="8"/>
    </font>
    <font>
      <name val="Arial"/>
      <i val="1"/>
      <color rgb="000000FF"/>
      <sz val="9"/>
    </font>
    <font>
      <name val="Arial"/>
      <i val="1"/>
      <color rgb="00999999"/>
      <sz val="8"/>
    </font>
    <font>
      <name val="Arial"/>
      <b val="1"/>
      <color rgb="00FFFFFF"/>
      <sz val="12"/>
    </font>
    <font>
      <name val="Arial"/>
      <b val="1"/>
      <color rgb="000000FF"/>
      <sz val="12"/>
    </font>
    <font>
      <name val="Arial"/>
      <color rgb="00333333"/>
      <sz val="8"/>
    </font>
    <font>
      <name val="Arial"/>
      <i val="1"/>
      <color rgb="00666666"/>
      <sz val="8"/>
    </font>
  </fonts>
  <fills count="1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BDD7EE"/>
      </patternFill>
    </fill>
    <fill>
      <patternFill patternType="solid">
        <fgColor rgb="00FFCCCC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FCE4D6"/>
      </patternFill>
    </fill>
    <fill>
      <patternFill patternType="solid">
        <fgColor rgb="001B5E20"/>
      </patternFill>
    </fill>
    <fill>
      <patternFill patternType="solid">
        <fgColor rgb="004A148C"/>
      </patternFill>
    </fill>
    <fill>
      <patternFill patternType="solid">
        <fgColor rgb="00B71C1C"/>
      </patternFill>
    </fill>
    <fill>
      <patternFill patternType="solid">
        <fgColor rgb="00004D40"/>
      </patternFill>
    </fill>
    <fill>
      <patternFill patternType="solid">
        <fgColor rgb="00E2EFDA"/>
      </patternFill>
    </fill>
    <fill>
      <patternFill patternType="solid">
        <fgColor rgb="00D9D9D9"/>
      </patternFill>
    </fill>
    <fill>
      <patternFill patternType="solid">
        <fgColor rgb="00DEEAF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wrapText="1" indent="1"/>
    </xf>
    <xf numFmtId="164" fontId="8" fillId="5" borderId="1" applyAlignment="1" pivotButton="0" quotePrefix="0" xfId="0">
      <alignment horizontal="center" vertical="center"/>
    </xf>
    <xf numFmtId="164" fontId="8" fillId="6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left" vertical="center" wrapText="1" indent="1"/>
    </xf>
    <xf numFmtId="0" fontId="11" fillId="7" borderId="1" applyAlignment="1" pivotButton="0" quotePrefix="0" xfId="0">
      <alignment horizontal="left" vertical="center" wrapText="1" indent="1"/>
    </xf>
    <xf numFmtId="0" fontId="9" fillId="8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left" vertical="center" wrapText="1" indent="1"/>
    </xf>
    <xf numFmtId="0" fontId="11" fillId="8" borderId="1" applyAlignment="1" pivotButton="0" quotePrefix="0" xfId="0">
      <alignment horizontal="left" vertical="center" wrapText="1" indent="1"/>
    </xf>
    <xf numFmtId="0" fontId="6" fillId="9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 wrapText="1" indent="1"/>
    </xf>
    <xf numFmtId="0" fontId="12" fillId="9" borderId="1" applyAlignment="1" pivotButton="0" quotePrefix="0" xfId="0">
      <alignment horizontal="center" vertical="center" wrapText="1"/>
    </xf>
    <xf numFmtId="0" fontId="13" fillId="9" borderId="1" applyAlignment="1" pivotButton="0" quotePrefix="0" xfId="0">
      <alignment horizontal="center" vertical="center" wrapText="1"/>
    </xf>
    <xf numFmtId="164" fontId="8" fillId="9" borderId="1" applyAlignment="1" pivotButton="0" quotePrefix="0" xfId="0">
      <alignment horizontal="center" vertical="center"/>
    </xf>
    <xf numFmtId="0" fontId="0" fillId="8" borderId="0" pivotButton="0" quotePrefix="0" xfId="0"/>
    <xf numFmtId="0" fontId="5" fillId="10" borderId="0" applyAlignment="1" pivotButton="0" quotePrefix="0" xfId="0">
      <alignment horizontal="left" vertical="center" wrapText="1"/>
    </xf>
    <xf numFmtId="0" fontId="5" fillId="11" borderId="0" applyAlignment="1" pivotButton="0" quotePrefix="0" xfId="0">
      <alignment horizontal="left" vertical="center" wrapText="1"/>
    </xf>
    <xf numFmtId="0" fontId="5" fillId="12" borderId="0" applyAlignment="1" pivotButton="0" quotePrefix="0" xfId="0">
      <alignment horizontal="left" vertical="center" wrapText="1"/>
    </xf>
    <xf numFmtId="0" fontId="5" fillId="13" borderId="0" applyAlignment="1" pivotButton="0" quotePrefix="0" xfId="0">
      <alignment horizontal="left" vertical="center" wrapText="1"/>
    </xf>
    <xf numFmtId="0" fontId="6" fillId="14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left" vertical="center" wrapText="1" indent="1"/>
    </xf>
    <xf numFmtId="0" fontId="12" fillId="14" borderId="1" applyAlignment="1" pivotButton="0" quotePrefix="0" xfId="0">
      <alignment horizontal="center" vertical="center" wrapText="1"/>
    </xf>
    <xf numFmtId="0" fontId="13" fillId="1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164" fontId="14" fillId="2" borderId="1" applyAlignment="1" pivotButton="0" quotePrefix="0" xfId="0">
      <alignment horizontal="center" vertical="center"/>
    </xf>
    <xf numFmtId="164" fontId="15" fillId="6" borderId="1" applyAlignment="1" pivotButton="0" quotePrefix="0" xfId="0">
      <alignment horizontal="center" vertical="center"/>
    </xf>
    <xf numFmtId="0" fontId="16" fillId="15" borderId="0" applyAlignment="1" pivotButton="0" quotePrefix="0" xfId="0">
      <alignment horizontal="left" vertical="center" wrapText="1"/>
    </xf>
    <xf numFmtId="0" fontId="16" fillId="16" borderId="0" applyAlignment="1" pivotButton="0" quotePrefix="0" xfId="0">
      <alignment horizontal="left" vertical="center" wrapText="1"/>
    </xf>
    <xf numFmtId="0" fontId="17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4" customWidth="1" min="2" max="2"/>
    <col width="19" customWidth="1" min="3" max="3"/>
    <col width="19" customWidth="1" min="4" max="4"/>
    <col width="16" customWidth="1" min="5" max="5"/>
    <col width="18" customWidth="1" min="6" max="6"/>
    <col width="28" customWidth="1" min="7" max="7"/>
    <col width="22" customWidth="1" min="8" max="8"/>
  </cols>
  <sheetData>
    <row r="1" ht="50" customHeight="1">
      <c r="A1" s="1" t="inlineStr">
        <is>
          <t>2-Story Steel Building  —  Pre-Construction Budget Checklist</t>
        </is>
      </c>
    </row>
    <row r="2" ht="22" customHeight="1">
      <c r="A2" s="2" t="inlineStr">
        <is>
          <t>Budget items most buyers forget  |  All prices in USD  |  US market 2025  |  Sources: RSMeans 2024–25 · PEMB manufacturers · ACEC fee survey · IBC 2021 · ASCE 7-22</t>
        </is>
      </c>
    </row>
    <row r="3" ht="22" customHeight="1">
      <c r="A3" s="3" t="inlineStr">
        <is>
          <t xml:space="preserve">  ✏   Enter your budgeted amount in column E (Your Budget). The Status column updates automatically. Mark ✓ in column A once confirmed with your contractor.</t>
        </is>
      </c>
    </row>
    <row r="4" ht="8" customHeight="1"/>
    <row r="5" ht="36" customHeight="1">
      <c r="A5" s="4" t="inlineStr">
        <is>
          <t>✓</t>
        </is>
      </c>
      <c r="B5" s="5" t="inlineStr">
        <is>
          <t>Budget Item</t>
        </is>
      </c>
      <c r="C5" s="4" t="inlineStr">
        <is>
          <t>Low Est. (USD)</t>
        </is>
      </c>
      <c r="D5" s="4" t="inlineStr">
        <is>
          <t>High Est. (USD)</t>
        </is>
      </c>
      <c r="E5" s="4" t="inlineStr">
        <is>
          <t>Your Budget (USD)</t>
        </is>
      </c>
      <c r="F5" s="4" t="inlineStr">
        <is>
          <t>Status</t>
        </is>
      </c>
      <c r="G5" s="5" t="inlineStr">
        <is>
          <t>Why It Gets Missed</t>
        </is>
      </c>
      <c r="H5" s="5" t="inlineStr">
        <is>
          <t>Code / Standard</t>
        </is>
      </c>
    </row>
    <row r="6" ht="28" customHeight="1">
      <c r="A6" s="6" t="inlineStr">
        <is>
          <t xml:space="preserve">  📋   PRE-CONSTRUCTION &amp; PROFESSIONAL FEES</t>
        </is>
      </c>
    </row>
    <row r="7" ht="42" customHeight="1">
      <c r="A7" s="7" t="inlineStr">
        <is>
          <t>☐</t>
        </is>
      </c>
      <c r="B7" s="8" t="inlineStr">
        <is>
          <t>Geotechnical (Soil) Report</t>
        </is>
      </c>
      <c r="C7" s="9" t="n">
        <v>1500</v>
      </c>
      <c r="D7" s="9" t="n">
        <v>5000</v>
      </c>
      <c r="E7" s="10" t="n"/>
      <c r="F7" s="11">
        <f>IF(E7="","⚠ Not Budgeted",IF(E7&lt;1500,"🔴 Below Low Est.",IF(E7&lt;=5000,"🟢 Within Range","🔵 Above High Est.")))</f>
        <v/>
      </c>
      <c r="G7" s="12" t="inlineStr">
        <is>
          <t>Skipped to save $2–5K; remediation after pour costs $20–80K</t>
        </is>
      </c>
      <c r="H7" s="13" t="inlineStr">
        <is>
          <t>ASCE 7-22 §11 — required for uplift-rated two-story foundation design</t>
        </is>
      </c>
    </row>
    <row r="8" ht="42" customHeight="1">
      <c r="A8" s="7" t="inlineStr">
        <is>
          <t>☐</t>
        </is>
      </c>
      <c r="B8" s="8" t="inlineStr">
        <is>
          <t>Licensed Structural Engineer (PE) Fees</t>
        </is>
      </c>
      <c r="C8" s="9" t="n">
        <v>5000</v>
      </c>
      <c r="D8" s="9" t="n">
        <v>20000</v>
      </c>
      <c r="E8" s="10" t="n"/>
      <c r="F8" s="14">
        <f>IF(E8="","⚠ Not Budgeted",IF(E8&lt;5000,"🔴 Below Low Est.",IF(E8&lt;=20000,"🟢 Within Range","🔵 Above High Est.")))</f>
        <v/>
      </c>
      <c r="G8" s="15" t="inlineStr">
        <is>
          <t>Assumed included in kit price — almost never is for two-story builds</t>
        </is>
      </c>
      <c r="H8" s="16" t="inlineStr">
        <is>
          <t>IBC 2021 §1604 — PE stamp mandatory for multi-story occupied structures</t>
        </is>
      </c>
    </row>
    <row r="9" ht="42" customHeight="1">
      <c r="A9" s="17" t="inlineStr">
        <is>
          <t>☐</t>
        </is>
      </c>
      <c r="B9" s="18" t="inlineStr">
        <is>
          <t>Architect Fees (jurisdictions that require it)</t>
        </is>
      </c>
      <c r="C9" s="19" t="inlineStr">
        <is>
          <t>~7% of construction cost</t>
        </is>
      </c>
      <c r="D9" s="20" t="inlineStr">
        <is>
          <t>See left column</t>
        </is>
      </c>
      <c r="E9" s="10" t="n"/>
      <c r="F9" s="11">
        <f>IF(E9="","⚠ Not Budgeted",IF(E9&lt;0,"🔴 Below Low Est.",IF(E9&lt;=9999999,"🟢 Within Range","🔵 Above High Est.")))</f>
        <v/>
      </c>
      <c r="G9" s="12" t="inlineStr">
        <is>
          <t>Discovered at permit stage; required in many cities for commercial occupancy</t>
        </is>
      </c>
      <c r="H9" s="13" t="inlineStr">
        <is>
          <t>IBC 2021 §107 — construction docs must be by licensed design professional</t>
        </is>
      </c>
    </row>
    <row r="10" ht="42" customHeight="1">
      <c r="A10" s="17" t="inlineStr">
        <is>
          <t>☐</t>
        </is>
      </c>
      <c r="B10" s="18" t="inlineStr">
        <is>
          <t>Building Permits — Two Occupied Levels</t>
        </is>
      </c>
      <c r="C10" s="21" t="n">
        <v>1500</v>
      </c>
      <c r="D10" s="21" t="n">
        <v>5000</v>
      </c>
      <c r="E10" s="10" t="n"/>
      <c r="F10" s="14">
        <f>IF(E10="","⚠ Not Budgeted",IF(E10&lt;1500,"🔴 Below Low Est.",IF(E10&lt;=5000,"🟢 Within Range","🔵 Above High Est.")))</f>
        <v/>
      </c>
      <c r="G10" s="15" t="inlineStr">
        <is>
          <t>Buyers use single-story permit cost as baseline; two-story review costs more</t>
        </is>
      </c>
      <c r="H10" s="16" t="inlineStr">
        <is>
          <t>IBC 2021 §105 — full plan review required per occupied floor in most jurisdictions</t>
        </is>
      </c>
    </row>
    <row r="11" ht="6" customHeight="1">
      <c r="A11" s="22" t="n"/>
      <c r="B11" s="22" t="n"/>
      <c r="C11" s="22" t="n"/>
      <c r="D11" s="22" t="n"/>
      <c r="E11" s="22" t="n"/>
      <c r="F11" s="22" t="n"/>
      <c r="G11" s="22" t="n"/>
      <c r="H11" s="22" t="n"/>
    </row>
    <row r="12" ht="28" customHeight="1">
      <c r="A12" s="23" t="inlineStr">
        <is>
          <t xml:space="preserve">  🏗   SITE WORK &amp; FOUNDATION</t>
        </is>
      </c>
    </row>
    <row r="13" ht="42" customHeight="1">
      <c r="A13" s="17" t="inlineStr">
        <is>
          <t>☐</t>
        </is>
      </c>
      <c r="B13" s="18" t="inlineStr">
        <is>
          <t>Site Preparation, Grading &amp; Land Clearing</t>
        </is>
      </c>
      <c r="C13" s="21" t="n">
        <v>3000</v>
      </c>
      <c r="D13" s="21" t="n">
        <v>25000</v>
      </c>
      <c r="E13" s="10" t="n"/>
      <c r="F13" s="11">
        <f>IF(E13="","⚠ Not Budgeted",IF(E13&lt;3000,"🔴 Below Low Est.",IF(E13&lt;=25000,"🟢 Within Range","🔵 Above High Est.")))</f>
        <v/>
      </c>
      <c r="G13" s="12" t="inlineStr">
        <is>
          <t>Buyers assume site is ready; it rarely is — slope, trees, and fill add cost</t>
        </is>
      </c>
      <c r="H13" s="13" t="inlineStr">
        <is>
          <t>IBC 2021 §1804 — compacted, level bearing surface required before slab pour</t>
        </is>
      </c>
    </row>
    <row r="14" ht="42" customHeight="1">
      <c r="A14" s="7" t="inlineStr">
        <is>
          <t>☐</t>
        </is>
      </c>
      <c r="B14" s="8" t="inlineStr">
        <is>
          <t>Foundation Upgrade — Uplift-Rated Footings (Two-Story)</t>
        </is>
      </c>
      <c r="C14" s="9" t="n">
        <v>15000</v>
      </c>
      <c r="D14" s="9" t="n">
        <v>40000</v>
      </c>
      <c r="E14" s="10" t="n"/>
      <c r="F14" s="14">
        <f>IF(E14="","⚠ Not Budgeted",IF(E14&lt;15000,"🔴 Below Low Est.",IF(E14&lt;=40000,"🟢 Within Range","🔵 Above High Est.")))</f>
        <v/>
      </c>
      <c r="G14" s="15" t="inlineStr">
        <is>
          <t>Buyers budget single-story slab cost; uplift design alone adds $15–40K</t>
        </is>
      </c>
      <c r="H14" s="16" t="inlineStr">
        <is>
          <t>ASCE 7-22 §12.14 — foundation must resist ≥60% of dead load as uplift force</t>
        </is>
      </c>
    </row>
    <row r="15" ht="42" customHeight="1">
      <c r="A15" s="17" t="inlineStr">
        <is>
          <t>☐</t>
        </is>
      </c>
      <c r="B15" s="18" t="inlineStr">
        <is>
          <t>Utility Connections (Water, Sewer, Electric, Gas)</t>
        </is>
      </c>
      <c r="C15" s="21" t="n">
        <v>5000</v>
      </c>
      <c r="D15" s="21" t="n">
        <v>30000</v>
      </c>
      <c r="E15" s="10" t="n"/>
      <c r="F15" s="11">
        <f>IF(E15="","⚠ Not Budgeted",IF(E15&lt;5000,"🔴 Below Low Est.",IF(E15&lt;=30000,"🟢 Within Range","🔵 Above High Est.")))</f>
        <v/>
      </c>
      <c r="G15" s="12" t="inlineStr">
        <is>
          <t>Distance to street varies — can be $500 or $30,000; never in kit quote</t>
        </is>
      </c>
      <c r="H15" s="13" t="inlineStr">
        <is>
          <t>NEC 2023 Art. 230 (electrical service entrance); local utility authority rules</t>
        </is>
      </c>
    </row>
    <row r="16" ht="6" customHeight="1">
      <c r="A16" s="22" t="n"/>
      <c r="B16" s="22" t="n"/>
      <c r="C16" s="22" t="n"/>
      <c r="D16" s="22" t="n"/>
      <c r="E16" s="22" t="n"/>
      <c r="F16" s="22" t="n"/>
      <c r="G16" s="22" t="n"/>
      <c r="H16" s="22" t="n"/>
    </row>
    <row r="17" ht="28" customHeight="1">
      <c r="A17" s="24" t="inlineStr">
        <is>
          <t xml:space="preserve">  🔩   STRUCTURAL ITEMS UNIQUE TO TWO-STORY BUILDS</t>
        </is>
      </c>
    </row>
    <row r="18" ht="42" customHeight="1">
      <c r="A18" s="7" t="inlineStr">
        <is>
          <t>☐</t>
        </is>
      </c>
      <c r="B18" s="8" t="inlineStr">
        <is>
          <t>Second Means of Egress — Code-Compliant Steel Staircase (×2)</t>
        </is>
      </c>
      <c r="C18" s="9" t="n">
        <v>6000</v>
      </c>
      <c r="D18" s="9" t="n">
        <v>24000</v>
      </c>
      <c r="E18" s="10" t="n"/>
      <c r="F18" s="11">
        <f>IF(E18="","⚠ Not Budgeted",IF(E18&lt;6000,"🔴 Below Low Est.",IF(E18&lt;=24000,"🟢 Within Range","🔵 Above High Est.")))</f>
        <v/>
      </c>
      <c r="G18" s="12" t="inlineStr">
        <is>
          <t>Single-story needs no stair; two-story requires min. two egress routes</t>
        </is>
      </c>
      <c r="H18" s="13" t="inlineStr">
        <is>
          <t>IBC 2021 §1006.3 — two exits required when second-floor occupant load exceeds 10</t>
        </is>
      </c>
    </row>
    <row r="19" ht="42" customHeight="1">
      <c r="A19" s="7" t="inlineStr">
        <is>
          <t>☐</t>
        </is>
      </c>
      <c r="B19" s="8" t="inlineStr">
        <is>
          <t>ADA Elevator or Platform Lift (public-occupancy buildings)</t>
        </is>
      </c>
      <c r="C19" s="9" t="n">
        <v>25000</v>
      </c>
      <c r="D19" s="9" t="n">
        <v>65000</v>
      </c>
      <c r="E19" s="10" t="n"/>
      <c r="F19" s="14">
        <f>IF(E19="","⚠ Not Budgeted",IF(E19&lt;25000,"🔴 Below Low Est.",IF(E19&lt;=65000,"🟢 Within Range","🔵 Above High Est.")))</f>
        <v/>
      </c>
      <c r="G19" s="15" t="inlineStr">
        <is>
          <t>Legally required but never in a kit quote; often caught only at permit review</t>
        </is>
      </c>
      <c r="H19" s="16" t="inlineStr">
        <is>
          <t>ADA Standards §206 + IBC 2021 §1009 — accessible route to all occupied floors</t>
        </is>
      </c>
    </row>
    <row r="20" ht="42" customHeight="1">
      <c r="A20" s="17" t="inlineStr">
        <is>
          <t>☐</t>
        </is>
      </c>
      <c r="B20" s="18" t="inlineStr">
        <is>
          <t>Floor Framing System — Upper Level (per sq ft of upper floor)</t>
        </is>
      </c>
      <c r="C20" s="19" t="inlineStr">
        <is>
          <t>$12 – $25 / sq ft</t>
        </is>
      </c>
      <c r="D20" s="20" t="inlineStr">
        <is>
          <t>See left column</t>
        </is>
      </c>
      <c r="E20" s="10" t="n"/>
      <c r="F20" s="11">
        <f>IF(E20="","⚠ Not Budgeted",IF(E20&lt;0,"🔴 Below Low Est.",IF(E20&lt;=9999999,"🟢 Within Range","🔵 Above High Est.")))</f>
        <v/>
      </c>
      <c r="G20" s="12" t="inlineStr">
        <is>
          <t>Entirely absent in single-story; buyers forget this is a full structural system</t>
        </is>
      </c>
      <c r="H20" s="13" t="inlineStr">
        <is>
          <t>AISC 360-22 §B3 — floor framing designed for live + collateral load combinations</t>
        </is>
      </c>
    </row>
    <row r="21" ht="6" customHeight="1">
      <c r="A21" s="22" t="n"/>
      <c r="B21" s="22" t="n"/>
      <c r="C21" s="22" t="n"/>
      <c r="D21" s="22" t="n"/>
      <c r="E21" s="22" t="n"/>
      <c r="F21" s="22" t="n"/>
      <c r="G21" s="22" t="n"/>
      <c r="H21" s="22" t="n"/>
    </row>
    <row r="22" ht="28" customHeight="1">
      <c r="A22" s="25" t="inlineStr">
        <is>
          <t xml:space="preserve">  🔥   MECHANICAL, ELECTRICAL &amp; FIRE SYSTEMS</t>
        </is>
      </c>
    </row>
    <row r="23" ht="42" customHeight="1">
      <c r="A23" s="7" t="inlineStr">
        <is>
          <t>☐</t>
        </is>
      </c>
      <c r="B23" s="8" t="inlineStr">
        <is>
          <t>Fire Sprinkler System (triggered by occupancy / sq ft threshold)</t>
        </is>
      </c>
      <c r="C23" s="9" t="n">
        <v>15000</v>
      </c>
      <c r="D23" s="9" t="n">
        <v>45000</v>
      </c>
      <c r="E23" s="10" t="n"/>
      <c r="F23" s="11">
        <f>IF(E23="","⚠ Not Budgeted",IF(E23&lt;15000,"🔴 Below Low Est.",IF(E23&lt;=45000,"🟢 Within Range","🔵 Above High Est.")))</f>
        <v/>
      </c>
      <c r="G23" s="12" t="inlineStr">
        <is>
          <t>Auto-triggered in most commercial occupancies over 5,000 sq ft total area</t>
        </is>
      </c>
      <c r="H23" s="13" t="inlineStr">
        <is>
          <t>IBC 2021 §903 + NFPA 13 — automatic sprinkler required in most B / M / S groups</t>
        </is>
      </c>
    </row>
    <row r="24" ht="42" customHeight="1">
      <c r="A24" s="17" t="inlineStr">
        <is>
          <t>☐</t>
        </is>
      </c>
      <c r="B24" s="18" t="inlineStr">
        <is>
          <t>HVAC System — Both Levels (zoned units or full ducted system)</t>
        </is>
      </c>
      <c r="C24" s="21" t="n">
        <v>15000</v>
      </c>
      <c r="D24" s="21" t="n">
        <v>60000</v>
      </c>
      <c r="E24" s="10" t="n"/>
      <c r="F24" s="14">
        <f>IF(E24="","⚠ Not Budgeted",IF(E24&lt;15000,"🔴 Below Low Est.",IF(E24&lt;=60000,"🟢 Within Range","🔵 Above High Est.")))</f>
        <v/>
      </c>
      <c r="G24" s="15" t="inlineStr">
        <is>
          <t>Always excluded from steel building kits; two-story requires separate floor zones</t>
        </is>
      </c>
      <c r="H24" s="16" t="inlineStr">
        <is>
          <t>ASHRAE 90.1-2022 energy compliance — each floor requires independent zone control</t>
        </is>
      </c>
    </row>
    <row r="25" ht="42" customHeight="1">
      <c r="A25" s="17" t="inlineStr">
        <is>
          <t>☐</t>
        </is>
      </c>
      <c r="B25" s="18" t="inlineStr">
        <is>
          <t>Electrical Service Upgrade &amp; Second-Floor Sub-Panel</t>
        </is>
      </c>
      <c r="C25" s="21" t="n">
        <v>8000</v>
      </c>
      <c r="D25" s="21" t="n">
        <v>25000</v>
      </c>
      <c r="E25" s="10" t="n"/>
      <c r="F25" s="11">
        <f>IF(E25="","⚠ Not Budgeted",IF(E25&lt;8000,"🔴 Below Low Est.",IF(E25&lt;=25000,"🟢 Within Range","🔵 Above High Est.")))</f>
        <v/>
      </c>
      <c r="G25" s="12" t="inlineStr">
        <is>
          <t>Two-story often needs 400A service vs. 200A; panel location must be replanned</t>
        </is>
      </c>
      <c r="H25" s="13" t="inlineStr">
        <is>
          <t>NEC 2023 Art. 220 — load calculation must cover both floors independently</t>
        </is>
      </c>
    </row>
    <row r="26" ht="6" customHeight="1">
      <c r="A26" s="22" t="n"/>
      <c r="B26" s="22" t="n"/>
      <c r="C26" s="22" t="n"/>
      <c r="D26" s="22" t="n"/>
      <c r="E26" s="22" t="n"/>
      <c r="F26" s="22" t="n"/>
      <c r="G26" s="22" t="n"/>
      <c r="H26" s="22" t="n"/>
    </row>
    <row r="27" ht="28" customHeight="1">
      <c r="A27" s="26" t="inlineStr">
        <is>
          <t xml:space="preserve">  🏠   INSULATION &amp; BUILDING ENVELOPE</t>
        </is>
      </c>
    </row>
    <row r="28" ht="42" customHeight="1">
      <c r="A28" s="27" t="inlineStr">
        <is>
          <t>☐</t>
        </is>
      </c>
      <c r="B28" s="28" t="inlineStr">
        <is>
          <t>Full Building Envelope Insulation (walls, roof deck, floor deck)</t>
        </is>
      </c>
      <c r="C28" s="29" t="inlineStr">
        <is>
          <t>$2 – $5 / sq ft installed</t>
        </is>
      </c>
      <c r="D28" s="30" t="inlineStr">
        <is>
          <t>See left column</t>
        </is>
      </c>
      <c r="E28" s="10" t="n"/>
      <c r="F28" s="11">
        <f>IF(E28="","⚠ Not Budgeted",IF(E28&lt;0,"🔴 Below Low Est.",IF(E28&lt;=9999999,"🟢 Within Range","🔵 Above High Est.")))</f>
        <v/>
      </c>
      <c r="G28" s="12" t="inlineStr">
        <is>
          <t>Never included in any standard steel building kit price — always extra</t>
        </is>
      </c>
      <c r="H28" s="13" t="inlineStr">
        <is>
          <t>IECC 2021 / ASHRAE 90.1-2022 — minimum R-values by climate zone; larger envelope in two-story</t>
        </is>
      </c>
    </row>
    <row r="29" ht="6" customHeight="1">
      <c r="A29" s="22" t="n"/>
      <c r="B29" s="22" t="n"/>
      <c r="C29" s="22" t="n"/>
      <c r="D29" s="22" t="n"/>
      <c r="E29" s="22" t="n"/>
      <c r="F29" s="22" t="n"/>
      <c r="G29" s="22" t="n"/>
      <c r="H29" s="22" t="n"/>
    </row>
    <row r="30" ht="10" customHeight="1"/>
    <row r="31" ht="32" customHeight="1">
      <c r="A31" s="31" t="inlineStr">
        <is>
          <t xml:space="preserve">  SUBTOTAL — ALL ITEMS</t>
        </is>
      </c>
      <c r="B31" s="32" t="n"/>
      <c r="C31" s="33">
        <f>SUM(C7,C8,C10,C13,C14,C15,C18,C19,C23,C24,C25)</f>
        <v/>
      </c>
      <c r="D31" s="33">
        <f>SUM(D7,D8,D10,D13,D14,D15,D18,D19,D23,D24,D25)</f>
        <v/>
      </c>
      <c r="E31" s="34">
        <f>(IF(ISNUMBER(E7),E7,0)+IF(ISNUMBER(E8),E8,0)+IF(ISNUMBER(E9),E9,0)+IF(ISNUMBER(E10),E10,0)+IF(ISNUMBER(E13),E13,0)+IF(ISNUMBER(E14),E14,0)+IF(ISNUMBER(E15),E15,0)+IF(ISNUMBER(E18),E18,0)+IF(ISNUMBER(E19),E19,0)+IF(ISNUMBER(E20),E20,0)+IF(ISNUMBER(E23),E23,0)+IF(ISNUMBER(E24),E24,0)+IF(ISNUMBER(E25),E25,0)+IF(ISNUMBER(E28),E28,0))</f>
        <v/>
      </c>
      <c r="F31" s="32" t="n"/>
      <c r="G31" s="32" t="n"/>
      <c r="H31" s="32" t="n"/>
    </row>
    <row r="33" ht="20" customHeight="1">
      <c r="A33" s="35" t="inlineStr">
        <is>
          <t xml:space="preserve">  PRIORITY COLOUR:   🔴 Red = Legally required or causes $20K+ cost overrun if missed   |   🟡 Amber = Important, easy to underestimate   |   🟢 Green = Separate from kit, but predictable</t>
        </is>
      </c>
    </row>
    <row r="34" ht="20" customHeight="1">
      <c r="A34" s="36" t="inlineStr">
        <is>
          <t xml:space="preserve">  STATUS LEGEND:   ⚠ Not Budgeted = enter an amount   |   🔴 Below Low Est. = may be insufficient   |   🟢 Within Range = reasonable   |   🔵 Above High Est. = conservative budget</t>
        </is>
      </c>
    </row>
    <row r="35" ht="20" customHeight="1">
      <c r="A35" s="37" t="inlineStr">
        <is>
          <t xml:space="preserve">  DATA SOURCES:   RSMeans Construction Cost Data 2024–25  ·  ACEC Engineering Fee Survey  ·  Allied Steel / National Steel / American Steel published pricing (2025)  ·  IBC 2021  ·  ASCE 7-22  ·  AISC 360-22  ·  NEC 2023  ·  ASHRAE 90.1-2022  ·  ADA Standards 2010</t>
        </is>
      </c>
    </row>
  </sheetData>
  <mergeCells count="12">
    <mergeCell ref="A12:H12"/>
    <mergeCell ref="A31:B31"/>
    <mergeCell ref="A3:H3"/>
    <mergeCell ref="A34:H34"/>
    <mergeCell ref="A35:H35"/>
    <mergeCell ref="A2:H2"/>
    <mergeCell ref="A33:H33"/>
    <mergeCell ref="A1:H1"/>
    <mergeCell ref="A27:H27"/>
    <mergeCell ref="A6:H6"/>
    <mergeCell ref="A22:H22"/>
    <mergeCell ref="A17:H17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2026-04-10T05:35:45Z</dcterms:created>
  <dcterms:modified xmlns:dcterms="http://purl.org/dc/terms/" xmlns:xsi="http://www.w3.org/2001/XMLSchema-instance" xsi:type="dcterms:W3CDTF">2026-04-10T05:35:45Z</dcterms:modified>
</cp:coreProperties>
</file>